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13" i="1"/>
  <c r="O11" i="1"/>
  <c r="O10" i="1"/>
  <c r="O9" i="1"/>
  <c r="O8" i="1"/>
  <c r="M14" i="1"/>
  <c r="M13" i="1"/>
  <c r="M11" i="1"/>
  <c r="M10" i="1"/>
  <c r="M9" i="1"/>
  <c r="M8" i="1"/>
  <c r="M17" i="1" s="1"/>
  <c r="O17" i="1"/>
  <c r="O21" i="1" s="1"/>
  <c r="O24" i="1" s="1"/>
  <c r="AE17" i="1"/>
  <c r="AD17" i="1"/>
  <c r="AC17" i="1"/>
  <c r="AB17" i="1"/>
  <c r="AA17" i="1"/>
  <c r="Z17" i="1"/>
  <c r="Y17" i="1"/>
  <c r="I23" i="1" s="1"/>
  <c r="X17" i="1"/>
  <c r="H23" i="1" s="1"/>
  <c r="L23" i="1" s="1"/>
  <c r="W17" i="1"/>
  <c r="G23" i="1" s="1"/>
  <c r="V17" i="1"/>
  <c r="F23" i="1" s="1"/>
  <c r="K23" i="1" s="1"/>
  <c r="U17" i="1"/>
  <c r="E23" i="1" s="1"/>
  <c r="E24" i="1" s="1"/>
  <c r="T17" i="1"/>
  <c r="S17" i="1"/>
  <c r="R17" i="1"/>
  <c r="Q17" i="1"/>
  <c r="P17" i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E17" i="1"/>
  <c r="E21" i="1"/>
  <c r="D18" i="1"/>
  <c r="I24" i="1" l="1"/>
  <c r="M24" i="1" s="1"/>
  <c r="M21" i="1"/>
  <c r="N24" i="1"/>
  <c r="H24" i="1"/>
  <c r="L24" i="1" s="1"/>
  <c r="L21" i="1"/>
  <c r="M23" i="1"/>
  <c r="N23" i="1"/>
  <c r="N17" i="1"/>
  <c r="N21" i="1" s="1"/>
  <c r="F24" i="1"/>
  <c r="K24" i="1" s="1"/>
  <c r="K21" i="1"/>
</calcChain>
</file>

<file path=xl/sharedStrings.xml><?xml version="1.0" encoding="utf-8"?>
<sst xmlns="http://schemas.openxmlformats.org/spreadsheetml/2006/main" count="158" uniqueCount="94">
  <si>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</si>
  <si>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</si>
  <si>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</si>
  <si>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</si>
  <si>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</si>
  <si>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</si>
  <si>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</si>
  <si>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</si>
  <si>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</si>
  <si>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</si>
  <si>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</si>
  <si>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</si>
  <si>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</si>
  <si>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</si>
  <si>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</si>
  <si>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</si>
  <si>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</si>
  <si>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</si>
  <si>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</si>
  <si>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</si>
  <si>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</si>
  <si>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</si>
  <si>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</si>
  <si>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</si>
  <si>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</si>
  <si>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</si>
  <si>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</si>
  <si>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</si>
  <si>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</si>
  <si>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</si>
  <si>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</si>
  <si>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</si>
  <si>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</si>
  <si>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</si>
  <si>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</si>
  <si>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</si>
  <si>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ViPa = Vihdin Pallo  (1967)</t>
  </si>
  <si>
    <t>Paukku = Hämeenlinnan Paukku  (1961)</t>
  </si>
  <si>
    <t>Tahko = Hyvinkään Tahko  (1915)</t>
  </si>
  <si>
    <t>12.</t>
  </si>
  <si>
    <t>Tahko</t>
  </si>
  <si>
    <t>10.</t>
  </si>
  <si>
    <t>Manse PP</t>
  </si>
  <si>
    <t>superpesiskarsinta</t>
  </si>
  <si>
    <t>ViPa</t>
  </si>
  <si>
    <t>karsintasarja</t>
  </si>
  <si>
    <t>11.</t>
  </si>
  <si>
    <t>Paukku</t>
  </si>
  <si>
    <t>ykköspesis</t>
  </si>
  <si>
    <t>9.</t>
  </si>
  <si>
    <t>15.3.1977</t>
  </si>
  <si>
    <t>Sanna Musto os. Tapola</t>
  </si>
  <si>
    <t>ENSIMMÄISET</t>
  </si>
  <si>
    <t>Ottelu</t>
  </si>
  <si>
    <t>Lyöty juoksu</t>
  </si>
  <si>
    <t>Tuotu juoksu</t>
  </si>
  <si>
    <t>Kunnari</t>
  </si>
  <si>
    <t>KuPu</t>
  </si>
  <si>
    <t>KuPu = Kuusankosken Puhti  (1910)</t>
  </si>
  <si>
    <t>HP</t>
  </si>
  <si>
    <t>HP = Haminan Palloilijat  (1928)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</si>
  <si>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</si>
  <si>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</si>
  <si>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</si>
  <si>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</si>
  <si>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</si>
  <si>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</si>
  <si>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</si>
  <si>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</si>
  <si>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</si>
  <si>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</si>
  <si>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</si>
  <si>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</si>
  <si>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</si>
  <si>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01.08. 2003  Sotkamo</t>
  </si>
  <si>
    <t>2-1  (2-4, 7-2, 1-1, 3-1)</t>
  </si>
  <si>
    <t>Länsi</t>
  </si>
  <si>
    <t>Mika Sirviö</t>
  </si>
  <si>
    <t>2620</t>
  </si>
  <si>
    <t>26 v  4 kk  17 pv</t>
  </si>
  <si>
    <t xml:space="preserve"> ITÄ - LÄNSI - KORTTI</t>
  </si>
  <si>
    <t>NAISET</t>
  </si>
  <si>
    <t>B-TYTÖT</t>
  </si>
  <si>
    <t>23.07. 1994  Loimaa</t>
  </si>
  <si>
    <t>Itä</t>
  </si>
  <si>
    <t>I p</t>
  </si>
  <si>
    <t>Vesa Tervo</t>
  </si>
  <si>
    <t xml:space="preserve">  2-26</t>
  </si>
  <si>
    <t>s</t>
  </si>
  <si>
    <t>4/6</t>
  </si>
  <si>
    <t>3/5</t>
  </si>
  <si>
    <t>1/1</t>
  </si>
  <si>
    <t>jok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</si>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</sst>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8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8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51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5">
        <v>1994</v>
      </c>
      <c r="C4" s="65"/>
      <c r="D4" s="66" t="s">
        <v>57</v>
      </c>
      <c r="E4" s="65"/>
      <c r="F4" s="68" t="s">
        <v>48</v>
      </c>
      <c r="G4" s="70"/>
      <c r="H4" s="64"/>
      <c r="I4" s="65"/>
      <c r="J4" s="65"/>
      <c r="K4" s="65"/>
      <c r="L4" s="65"/>
      <c r="M4" s="65"/>
      <c r="N4" s="7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5">
        <v>1995</v>
      </c>
      <c r="C5" s="65"/>
      <c r="D5" s="66" t="s">
        <v>59</v>
      </c>
      <c r="E5" s="68"/>
      <c r="F5" s="88" t="s">
        <v>48</v>
      </c>
      <c r="G5" s="89"/>
      <c r="H5" s="64"/>
      <c r="I5" s="65"/>
      <c r="J5" s="65"/>
      <c r="K5" s="65"/>
      <c r="L5" s="65"/>
      <c r="M5" s="65"/>
      <c r="N5" s="6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5">
        <v>1996</v>
      </c>
      <c r="C6" s="65"/>
      <c r="D6" s="66" t="s">
        <v>40</v>
      </c>
      <c r="E6" s="65"/>
      <c r="F6" s="68" t="s">
        <v>48</v>
      </c>
      <c r="G6" s="70"/>
      <c r="H6" s="64"/>
      <c r="I6" s="65"/>
      <c r="J6" s="65"/>
      <c r="K6" s="65"/>
      <c r="L6" s="65"/>
      <c r="M6" s="65"/>
      <c r="N6" s="7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5">
        <v>1997</v>
      </c>
      <c r="C7" s="65"/>
      <c r="D7" s="66" t="s">
        <v>40</v>
      </c>
      <c r="E7" s="65"/>
      <c r="F7" s="68" t="s">
        <v>48</v>
      </c>
      <c r="G7" s="70"/>
      <c r="H7" s="64"/>
      <c r="I7" s="65"/>
      <c r="J7" s="65"/>
      <c r="K7" s="65"/>
      <c r="L7" s="65"/>
      <c r="M7" s="65"/>
      <c r="N7" s="7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0" t="s">
        <v>43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1998</v>
      </c>
      <c r="C8" s="27" t="s">
        <v>39</v>
      </c>
      <c r="D8" s="29" t="s">
        <v>40</v>
      </c>
      <c r="E8" s="59">
        <v>21</v>
      </c>
      <c r="F8" s="27">
        <v>2</v>
      </c>
      <c r="G8" s="27">
        <v>5</v>
      </c>
      <c r="H8" s="27">
        <v>16</v>
      </c>
      <c r="I8" s="27">
        <v>82</v>
      </c>
      <c r="J8" s="27">
        <v>45</v>
      </c>
      <c r="K8" s="27">
        <v>25</v>
      </c>
      <c r="L8" s="27">
        <v>5</v>
      </c>
      <c r="M8" s="27">
        <f>PRODUCT(F8+G8)</f>
        <v>7</v>
      </c>
      <c r="N8" s="30">
        <v>0.56200000000000006</v>
      </c>
      <c r="O8" s="37">
        <f t="shared" ref="O8:O14" si="0">PRODUCT(I8/N8)</f>
        <v>145.90747330960852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1999</v>
      </c>
      <c r="C9" s="27" t="s">
        <v>41</v>
      </c>
      <c r="D9" s="29" t="s">
        <v>42</v>
      </c>
      <c r="E9" s="59">
        <v>22</v>
      </c>
      <c r="F9" s="27">
        <v>2</v>
      </c>
      <c r="G9" s="27">
        <v>2</v>
      </c>
      <c r="H9" s="27">
        <v>21</v>
      </c>
      <c r="I9" s="27">
        <v>99</v>
      </c>
      <c r="J9" s="27">
        <v>43</v>
      </c>
      <c r="K9" s="27">
        <v>43</v>
      </c>
      <c r="L9" s="27">
        <v>9</v>
      </c>
      <c r="M9" s="27">
        <f>PRODUCT(F9+G9)</f>
        <v>4</v>
      </c>
      <c r="N9" s="30">
        <v>0.59499999999999997</v>
      </c>
      <c r="O9" s="37">
        <f t="shared" si="0"/>
        <v>166.38655462184875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0" t="s">
        <v>43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2000</v>
      </c>
      <c r="C10" s="27" t="s">
        <v>41</v>
      </c>
      <c r="D10" s="29" t="s">
        <v>44</v>
      </c>
      <c r="E10" s="59">
        <v>22</v>
      </c>
      <c r="F10" s="27">
        <v>1</v>
      </c>
      <c r="G10" s="61">
        <v>2</v>
      </c>
      <c r="H10" s="27">
        <v>34</v>
      </c>
      <c r="I10" s="27">
        <v>104</v>
      </c>
      <c r="J10" s="27">
        <v>57</v>
      </c>
      <c r="K10" s="27">
        <v>39</v>
      </c>
      <c r="L10" s="27">
        <v>5</v>
      </c>
      <c r="M10" s="27">
        <f>PRODUCT(F10+G10)</f>
        <v>3</v>
      </c>
      <c r="N10" s="30">
        <v>0.60499999999999998</v>
      </c>
      <c r="O10" s="37">
        <f t="shared" si="0"/>
        <v>171.900826446281</v>
      </c>
      <c r="P10" s="27"/>
      <c r="Q10" s="27"/>
      <c r="R10" s="61"/>
      <c r="S10" s="61"/>
      <c r="T10" s="33"/>
      <c r="U10" s="28">
        <v>7</v>
      </c>
      <c r="V10" s="28">
        <v>0</v>
      </c>
      <c r="W10" s="28">
        <v>0</v>
      </c>
      <c r="X10" s="28">
        <v>12</v>
      </c>
      <c r="Y10" s="28">
        <v>32</v>
      </c>
      <c r="Z10" s="62"/>
      <c r="AA10" s="27"/>
      <c r="AB10" s="27"/>
      <c r="AC10" s="27"/>
      <c r="AD10" s="27"/>
      <c r="AE10" s="27"/>
      <c r="AF10" s="60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2001</v>
      </c>
      <c r="C11" s="27" t="s">
        <v>46</v>
      </c>
      <c r="D11" s="29" t="s">
        <v>44</v>
      </c>
      <c r="E11" s="59">
        <v>24</v>
      </c>
      <c r="F11" s="27">
        <v>2</v>
      </c>
      <c r="G11" s="61">
        <v>0</v>
      </c>
      <c r="H11" s="27">
        <v>30</v>
      </c>
      <c r="I11" s="27">
        <v>95</v>
      </c>
      <c r="J11" s="27">
        <v>60</v>
      </c>
      <c r="K11" s="27">
        <v>24</v>
      </c>
      <c r="L11" s="27">
        <v>9</v>
      </c>
      <c r="M11" s="27">
        <f>PRODUCT(F11+G11)</f>
        <v>2</v>
      </c>
      <c r="N11" s="63">
        <v>0.52200000000000002</v>
      </c>
      <c r="O11" s="37">
        <f t="shared" si="0"/>
        <v>181.99233716475095</v>
      </c>
      <c r="P11" s="27"/>
      <c r="Q11" s="27"/>
      <c r="R11" s="61"/>
      <c r="S11" s="61"/>
      <c r="T11" s="33"/>
      <c r="U11" s="28">
        <v>7</v>
      </c>
      <c r="V11" s="28">
        <v>1</v>
      </c>
      <c r="W11" s="28">
        <v>3</v>
      </c>
      <c r="X11" s="28">
        <v>15</v>
      </c>
      <c r="Y11" s="28">
        <v>42</v>
      </c>
      <c r="Z11" s="27"/>
      <c r="AA11" s="27"/>
      <c r="AB11" s="27"/>
      <c r="AC11" s="27"/>
      <c r="AD11" s="27"/>
      <c r="AE11" s="27"/>
      <c r="AF11" s="60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5">
        <v>2002</v>
      </c>
      <c r="C12" s="65"/>
      <c r="D12" s="66" t="s">
        <v>47</v>
      </c>
      <c r="E12" s="67"/>
      <c r="F12" s="68" t="s">
        <v>48</v>
      </c>
      <c r="G12" s="70"/>
      <c r="H12" s="64"/>
      <c r="I12" s="65"/>
      <c r="J12" s="65"/>
      <c r="K12" s="65"/>
      <c r="L12" s="65"/>
      <c r="M12" s="65"/>
      <c r="N12" s="65"/>
      <c r="O12" s="37">
        <v>0</v>
      </c>
      <c r="P12" s="27"/>
      <c r="Q12" s="27"/>
      <c r="R12" s="61"/>
      <c r="S12" s="61"/>
      <c r="T12" s="33"/>
      <c r="U12" s="28">
        <v>7</v>
      </c>
      <c r="V12" s="28">
        <v>3</v>
      </c>
      <c r="W12" s="28">
        <v>3</v>
      </c>
      <c r="X12" s="28">
        <v>16</v>
      </c>
      <c r="Y12" s="28">
        <v>49</v>
      </c>
      <c r="Z12" s="27"/>
      <c r="AA12" s="27"/>
      <c r="AB12" s="27"/>
      <c r="AC12" s="27"/>
      <c r="AD12" s="27"/>
      <c r="AE12" s="27"/>
      <c r="AF12" s="60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2003</v>
      </c>
      <c r="C13" s="27" t="s">
        <v>49</v>
      </c>
      <c r="D13" s="29" t="s">
        <v>47</v>
      </c>
      <c r="E13" s="59">
        <v>19</v>
      </c>
      <c r="F13" s="27">
        <v>2</v>
      </c>
      <c r="G13" s="61">
        <v>5</v>
      </c>
      <c r="H13" s="27">
        <v>16</v>
      </c>
      <c r="I13" s="27">
        <v>80</v>
      </c>
      <c r="J13" s="27">
        <v>30</v>
      </c>
      <c r="K13" s="27">
        <v>25</v>
      </c>
      <c r="L13" s="27">
        <v>18</v>
      </c>
      <c r="M13" s="27">
        <f>PRODUCT(F13+G13)</f>
        <v>7</v>
      </c>
      <c r="N13" s="69">
        <v>0.58799999999999997</v>
      </c>
      <c r="O13" s="37">
        <f t="shared" si="0"/>
        <v>136.0544217687075</v>
      </c>
      <c r="P13" s="27"/>
      <c r="Q13" s="27"/>
      <c r="R13" s="61"/>
      <c r="S13" s="61"/>
      <c r="T13" s="33"/>
      <c r="U13" s="28">
        <v>6</v>
      </c>
      <c r="V13" s="28">
        <v>2</v>
      </c>
      <c r="W13" s="28">
        <v>3</v>
      </c>
      <c r="X13" s="28">
        <v>13</v>
      </c>
      <c r="Y13" s="28">
        <v>33</v>
      </c>
      <c r="Z13" s="27">
        <v>1</v>
      </c>
      <c r="AA13" s="27"/>
      <c r="AB13" s="27"/>
      <c r="AC13" s="27"/>
      <c r="AD13" s="27"/>
      <c r="AE13" s="27"/>
      <c r="AF13" s="60" t="s">
        <v>45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2004</v>
      </c>
      <c r="C14" s="27" t="s">
        <v>41</v>
      </c>
      <c r="D14" s="29" t="s">
        <v>44</v>
      </c>
      <c r="E14" s="59">
        <v>20</v>
      </c>
      <c r="F14" s="27">
        <v>3</v>
      </c>
      <c r="G14" s="27">
        <v>10</v>
      </c>
      <c r="H14" s="27">
        <v>15</v>
      </c>
      <c r="I14" s="27">
        <v>86</v>
      </c>
      <c r="J14" s="27">
        <v>14</v>
      </c>
      <c r="K14" s="27">
        <v>30</v>
      </c>
      <c r="L14" s="27">
        <v>29</v>
      </c>
      <c r="M14" s="27">
        <f>PRODUCT(F14+G14)</f>
        <v>13</v>
      </c>
      <c r="N14" s="30">
        <v>0.63700000000000001</v>
      </c>
      <c r="O14" s="37">
        <f t="shared" si="0"/>
        <v>135.00784929356357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2005</v>
      </c>
      <c r="C15" s="27"/>
      <c r="D15" s="29"/>
      <c r="E15" s="59"/>
      <c r="F15" s="27"/>
      <c r="G15" s="27"/>
      <c r="H15" s="27"/>
      <c r="I15" s="27"/>
      <c r="J15" s="27"/>
      <c r="K15" s="27"/>
      <c r="L15" s="27"/>
      <c r="M15" s="27"/>
      <c r="N15" s="30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5">
        <v>2006</v>
      </c>
      <c r="C16" s="65"/>
      <c r="D16" s="66" t="s">
        <v>47</v>
      </c>
      <c r="E16" s="67"/>
      <c r="F16" s="68" t="s">
        <v>48</v>
      </c>
      <c r="G16" s="70"/>
      <c r="H16" s="64"/>
      <c r="I16" s="65"/>
      <c r="J16" s="65"/>
      <c r="K16" s="65"/>
      <c r="L16" s="65"/>
      <c r="M16" s="65"/>
      <c r="N16" s="65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1">SUM(E8:E14)</f>
        <v>128</v>
      </c>
      <c r="F17" s="19">
        <f t="shared" si="1"/>
        <v>12</v>
      </c>
      <c r="G17" s="19">
        <f t="shared" si="1"/>
        <v>24</v>
      </c>
      <c r="H17" s="19">
        <f t="shared" si="1"/>
        <v>132</v>
      </c>
      <c r="I17" s="19">
        <f t="shared" si="1"/>
        <v>546</v>
      </c>
      <c r="J17" s="19">
        <f t="shared" si="1"/>
        <v>249</v>
      </c>
      <c r="K17" s="19">
        <f t="shared" si="1"/>
        <v>186</v>
      </c>
      <c r="L17" s="19">
        <f t="shared" si="1"/>
        <v>75</v>
      </c>
      <c r="M17" s="19">
        <f t="shared" si="1"/>
        <v>36</v>
      </c>
      <c r="N17" s="31">
        <f>PRODUCT(I17/O17)</f>
        <v>0.58255568211539122</v>
      </c>
      <c r="O17" s="32">
        <f t="shared" ref="O17:AE17" si="2">SUM(O8:O14)</f>
        <v>937.24946260476031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19">
        <f t="shared" si="2"/>
        <v>0</v>
      </c>
      <c r="T17" s="19">
        <f t="shared" si="2"/>
        <v>0</v>
      </c>
      <c r="U17" s="19">
        <f t="shared" si="2"/>
        <v>27</v>
      </c>
      <c r="V17" s="19">
        <f t="shared" si="2"/>
        <v>6</v>
      </c>
      <c r="W17" s="19">
        <f t="shared" si="2"/>
        <v>9</v>
      </c>
      <c r="X17" s="19">
        <f t="shared" si="2"/>
        <v>56</v>
      </c>
      <c r="Y17" s="19">
        <f t="shared" si="2"/>
        <v>156</v>
      </c>
      <c r="Z17" s="19">
        <f t="shared" si="2"/>
        <v>1</v>
      </c>
      <c r="AA17" s="19">
        <f t="shared" si="2"/>
        <v>0</v>
      </c>
      <c r="AB17" s="19">
        <f t="shared" si="2"/>
        <v>0</v>
      </c>
      <c r="AC17" s="19">
        <f t="shared" si="2"/>
        <v>0</v>
      </c>
      <c r="AD17" s="19">
        <f t="shared" si="2"/>
        <v>0</v>
      </c>
      <c r="AE17" s="19">
        <f t="shared" si="2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405.66666666666669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52</v>
      </c>
      <c r="Q20" s="13"/>
      <c r="R20" s="13"/>
      <c r="S20" s="13"/>
      <c r="T20" s="72"/>
      <c r="U20" s="72"/>
      <c r="V20" s="72"/>
      <c r="W20" s="72"/>
      <c r="X20" s="72"/>
      <c r="Y20" s="13"/>
      <c r="Z20" s="13"/>
      <c r="AA20" s="13"/>
      <c r="AB20" s="13"/>
      <c r="AC20" s="13"/>
      <c r="AD20" s="13"/>
      <c r="AE20" s="13"/>
      <c r="AF20" s="6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128</v>
      </c>
      <c r="F21" s="27">
        <f>PRODUCT(F17)</f>
        <v>12</v>
      </c>
      <c r="G21" s="27">
        <f>PRODUCT(G17)</f>
        <v>24</v>
      </c>
      <c r="H21" s="27">
        <f>PRODUCT(H17)</f>
        <v>132</v>
      </c>
      <c r="I21" s="27">
        <f>PRODUCT(I17)</f>
        <v>546</v>
      </c>
      <c r="J21" s="1"/>
      <c r="K21" s="43">
        <f>PRODUCT((F21+G21)/E21)</f>
        <v>0.28125</v>
      </c>
      <c r="L21" s="43">
        <f>PRODUCT(H21/E21)</f>
        <v>1.03125</v>
      </c>
      <c r="M21" s="43">
        <f>PRODUCT(I21/E21)</f>
        <v>4.265625</v>
      </c>
      <c r="N21" s="30">
        <f>PRODUCT(N17)</f>
        <v>0.58255568211539122</v>
      </c>
      <c r="O21" s="25">
        <f>PRODUCT(O17)</f>
        <v>937.24946260476031</v>
      </c>
      <c r="P21" s="73" t="s">
        <v>53</v>
      </c>
      <c r="Q21" s="74"/>
      <c r="R21" s="7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/>
      <c r="AE21" s="76"/>
      <c r="AF21" s="77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8" t="s">
        <v>54</v>
      </c>
      <c r="Q22" s="79"/>
      <c r="R22" s="79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/>
      <c r="AE22" s="81"/>
      <c r="AF22" s="82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f>PRODUCT(U17)</f>
        <v>27</v>
      </c>
      <c r="F23" s="28">
        <f>PRODUCT(V17)</f>
        <v>6</v>
      </c>
      <c r="G23" s="28">
        <f>PRODUCT(W17)</f>
        <v>9</v>
      </c>
      <c r="H23" s="28">
        <f>PRODUCT(X17)</f>
        <v>56</v>
      </c>
      <c r="I23" s="28">
        <f>PRODUCT(Y17)</f>
        <v>156</v>
      </c>
      <c r="J23" s="1"/>
      <c r="K23" s="50">
        <f>PRODUCT((F23+G23)/E23)</f>
        <v>0.55555555555555558</v>
      </c>
      <c r="L23" s="50">
        <f>PRODUCT(H23/E23)</f>
        <v>2.074074074074074</v>
      </c>
      <c r="M23" s="50">
        <f>PRODUCT(I23/E23)</f>
        <v>5.7777777777777777</v>
      </c>
      <c r="N23" s="51">
        <f>PRODUCT(I23/O23)</f>
        <v>0.65271966527196656</v>
      </c>
      <c r="O23" s="25">
        <v>239</v>
      </c>
      <c r="P23" s="78" t="s">
        <v>55</v>
      </c>
      <c r="Q23" s="79"/>
      <c r="R23" s="79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1"/>
      <c r="AE23" s="81"/>
      <c r="AF23" s="82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155</v>
      </c>
      <c r="F24" s="19">
        <f>SUM(F21:F23)</f>
        <v>18</v>
      </c>
      <c r="G24" s="19">
        <f>SUM(G21:G23)</f>
        <v>33</v>
      </c>
      <c r="H24" s="19">
        <f>SUM(H21:H23)</f>
        <v>188</v>
      </c>
      <c r="I24" s="19">
        <f>SUM(I21:I23)</f>
        <v>702</v>
      </c>
      <c r="J24" s="1"/>
      <c r="K24" s="55">
        <f>PRODUCT((F24+G24)/E24)</f>
        <v>0.32903225806451614</v>
      </c>
      <c r="L24" s="55">
        <f>PRODUCT(H24/E24)</f>
        <v>1.2129032258064516</v>
      </c>
      <c r="M24" s="55">
        <f>PRODUCT(I24/E24)</f>
        <v>4.5290322580645164</v>
      </c>
      <c r="N24" s="31">
        <f>PRODUCT(I24/O24)</f>
        <v>0.59681217489821192</v>
      </c>
      <c r="O24" s="25">
        <f>SUM(O21:O23)</f>
        <v>1176.2494626047603</v>
      </c>
      <c r="P24" s="83" t="s">
        <v>56</v>
      </c>
      <c r="Q24" s="84"/>
      <c r="R24" s="84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6"/>
      <c r="AE24" s="86"/>
      <c r="AF24" s="87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58" t="s">
        <v>58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58" t="s">
        <v>60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58" t="s">
        <v>38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35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36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37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0" style="117" customWidth="1"/>
    <col min="3" max="3" width="23" style="118" customWidth="1"/>
    <col min="4" max="4" width="10.5703125" style="119" customWidth="1"/>
    <col min="5" max="5" width="10.28515625" style="119" customWidth="1"/>
    <col min="6" max="6" width="0.7109375" style="37" customWidth="1"/>
    <col min="7" max="11" width="4.7109375" style="118" customWidth="1"/>
    <col min="12" max="12" width="6.28515625" style="118" customWidth="1"/>
    <col min="13" max="16" width="4.7109375" style="118" customWidth="1"/>
    <col min="17" max="21" width="6.7109375" style="118" customWidth="1"/>
    <col min="22" max="22" width="11" style="118" customWidth="1"/>
    <col min="23" max="23" width="24.140625" style="119" customWidth="1"/>
    <col min="24" max="24" width="9.42578125" style="118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0" t="s">
        <v>80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64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51</v>
      </c>
      <c r="C2" s="4" t="s">
        <v>50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61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81</v>
      </c>
      <c r="C3" s="23" t="s">
        <v>61</v>
      </c>
      <c r="D3" s="95" t="s">
        <v>62</v>
      </c>
      <c r="E3" s="96" t="s">
        <v>1</v>
      </c>
      <c r="F3" s="25"/>
      <c r="G3" s="97" t="s">
        <v>63</v>
      </c>
      <c r="H3" s="98" t="s">
        <v>64</v>
      </c>
      <c r="I3" s="98" t="s">
        <v>31</v>
      </c>
      <c r="J3" s="18" t="s">
        <v>65</v>
      </c>
      <c r="K3" s="99" t="s">
        <v>66</v>
      </c>
      <c r="L3" s="99" t="s">
        <v>67</v>
      </c>
      <c r="M3" s="97" t="s">
        <v>68</v>
      </c>
      <c r="N3" s="97" t="s">
        <v>30</v>
      </c>
      <c r="O3" s="98" t="s">
        <v>69</v>
      </c>
      <c r="P3" s="97" t="s">
        <v>64</v>
      </c>
      <c r="Q3" s="97" t="s">
        <v>3</v>
      </c>
      <c r="R3" s="97">
        <v>1</v>
      </c>
      <c r="S3" s="97">
        <v>2</v>
      </c>
      <c r="T3" s="97">
        <v>3</v>
      </c>
      <c r="U3" s="97" t="s">
        <v>70</v>
      </c>
      <c r="V3" s="18" t="s">
        <v>21</v>
      </c>
      <c r="W3" s="17" t="s">
        <v>71</v>
      </c>
      <c r="X3" s="17" t="s">
        <v>72</v>
      </c>
      <c r="Y3" s="91"/>
      <c r="Z3" s="91"/>
      <c r="AA3" s="91"/>
      <c r="AB3" s="91"/>
      <c r="AC3" s="91"/>
      <c r="AD3" s="91"/>
    </row>
    <row r="4" spans="1:30" x14ac:dyDescent="0.25">
      <c r="A4" s="121"/>
      <c r="B4" s="149" t="s">
        <v>74</v>
      </c>
      <c r="C4" s="122" t="s">
        <v>75</v>
      </c>
      <c r="D4" s="123" t="s">
        <v>76</v>
      </c>
      <c r="E4" s="124" t="s">
        <v>47</v>
      </c>
      <c r="F4" s="150"/>
      <c r="G4" s="125"/>
      <c r="H4" s="126"/>
      <c r="I4" s="125">
        <v>1</v>
      </c>
      <c r="J4" s="127"/>
      <c r="K4" s="127" t="s">
        <v>92</v>
      </c>
      <c r="L4" s="127"/>
      <c r="M4" s="127">
        <v>1</v>
      </c>
      <c r="N4" s="125"/>
      <c r="O4" s="126"/>
      <c r="P4" s="125"/>
      <c r="Q4" s="151" t="s">
        <v>93</v>
      </c>
      <c r="R4" s="151" t="s">
        <v>93</v>
      </c>
      <c r="S4" s="151"/>
      <c r="T4" s="151"/>
      <c r="U4" s="151"/>
      <c r="V4" s="128">
        <v>0.33333333333333331</v>
      </c>
      <c r="W4" s="122" t="s">
        <v>77</v>
      </c>
      <c r="X4" s="129" t="s">
        <v>78</v>
      </c>
      <c r="Y4" s="91"/>
      <c r="Z4" s="91"/>
      <c r="AA4" s="91"/>
      <c r="AB4" s="91"/>
      <c r="AC4" s="91"/>
      <c r="AD4" s="91"/>
    </row>
    <row r="5" spans="1:30" x14ac:dyDescent="0.25">
      <c r="A5" s="24"/>
      <c r="B5" s="100" t="s">
        <v>73</v>
      </c>
      <c r="C5" s="101" t="s">
        <v>79</v>
      </c>
      <c r="D5" s="102"/>
      <c r="E5" s="103"/>
      <c r="F5" s="104"/>
      <c r="G5" s="105"/>
      <c r="H5" s="105"/>
      <c r="I5" s="105"/>
      <c r="J5" s="106"/>
      <c r="K5" s="106"/>
      <c r="L5" s="106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2"/>
      <c r="X5" s="107"/>
      <c r="Y5" s="91"/>
      <c r="Z5" s="91"/>
      <c r="AA5" s="91"/>
      <c r="AB5" s="91"/>
      <c r="AC5" s="91"/>
      <c r="AD5" s="91"/>
    </row>
    <row r="6" spans="1:30" x14ac:dyDescent="0.25">
      <c r="A6" s="24"/>
      <c r="B6" s="108"/>
      <c r="C6" s="109"/>
      <c r="D6" s="109"/>
      <c r="E6" s="110"/>
      <c r="F6" s="110"/>
      <c r="G6" s="111"/>
      <c r="H6" s="112"/>
      <c r="I6" s="110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3"/>
      <c r="Y6" s="91"/>
      <c r="Z6" s="91"/>
      <c r="AA6" s="91"/>
      <c r="AB6" s="91"/>
      <c r="AC6" s="91"/>
      <c r="AD6" s="91"/>
    </row>
    <row r="7" spans="1:30" x14ac:dyDescent="0.25">
      <c r="A7" s="9"/>
      <c r="B7" s="94" t="s">
        <v>82</v>
      </c>
      <c r="C7" s="23" t="s">
        <v>61</v>
      </c>
      <c r="D7" s="95" t="s">
        <v>62</v>
      </c>
      <c r="E7" s="96" t="s">
        <v>1</v>
      </c>
      <c r="F7" s="25"/>
      <c r="G7" s="97" t="s">
        <v>63</v>
      </c>
      <c r="H7" s="98" t="s">
        <v>64</v>
      </c>
      <c r="I7" s="98" t="s">
        <v>31</v>
      </c>
      <c r="J7" s="18" t="s">
        <v>65</v>
      </c>
      <c r="K7" s="99" t="s">
        <v>66</v>
      </c>
      <c r="L7" s="99" t="s">
        <v>67</v>
      </c>
      <c r="M7" s="97" t="s">
        <v>68</v>
      </c>
      <c r="N7" s="97" t="s">
        <v>30</v>
      </c>
      <c r="O7" s="98" t="s">
        <v>69</v>
      </c>
      <c r="P7" s="97" t="s">
        <v>64</v>
      </c>
      <c r="Q7" s="97" t="s">
        <v>3</v>
      </c>
      <c r="R7" s="97">
        <v>1</v>
      </c>
      <c r="S7" s="97">
        <v>2</v>
      </c>
      <c r="T7" s="97">
        <v>3</v>
      </c>
      <c r="U7" s="97" t="s">
        <v>70</v>
      </c>
      <c r="V7" s="18" t="s">
        <v>21</v>
      </c>
      <c r="W7" s="17" t="s">
        <v>71</v>
      </c>
      <c r="X7" s="17" t="s">
        <v>72</v>
      </c>
      <c r="Y7" s="91"/>
      <c r="Z7" s="91"/>
      <c r="AA7" s="91"/>
      <c r="AB7" s="91"/>
      <c r="AC7" s="91"/>
      <c r="AD7" s="91"/>
    </row>
    <row r="8" spans="1:30" x14ac:dyDescent="0.25">
      <c r="A8" s="24"/>
      <c r="B8" s="131" t="s">
        <v>83</v>
      </c>
      <c r="C8" s="132" t="s">
        <v>87</v>
      </c>
      <c r="D8" s="133" t="s">
        <v>84</v>
      </c>
      <c r="E8" s="134" t="s">
        <v>57</v>
      </c>
      <c r="F8" s="146"/>
      <c r="G8" s="135"/>
      <c r="H8" s="136"/>
      <c r="I8" s="135">
        <v>1</v>
      </c>
      <c r="J8" s="137" t="s">
        <v>88</v>
      </c>
      <c r="K8" s="137">
        <v>1</v>
      </c>
      <c r="L8" s="137" t="s">
        <v>85</v>
      </c>
      <c r="M8" s="137">
        <v>1</v>
      </c>
      <c r="N8" s="135"/>
      <c r="O8" s="136"/>
      <c r="P8" s="135"/>
      <c r="Q8" s="147" t="s">
        <v>89</v>
      </c>
      <c r="R8" s="147" t="s">
        <v>90</v>
      </c>
      <c r="S8" s="147" t="s">
        <v>91</v>
      </c>
      <c r="T8" s="147"/>
      <c r="U8" s="147"/>
      <c r="V8" s="138">
        <v>0.66666666666666663</v>
      </c>
      <c r="W8" s="148" t="s">
        <v>86</v>
      </c>
      <c r="X8" s="135">
        <v>2175</v>
      </c>
      <c r="Y8" s="91"/>
      <c r="Z8" s="91"/>
      <c r="AA8" s="91"/>
      <c r="AB8" s="91"/>
      <c r="AC8" s="91"/>
      <c r="AD8" s="91"/>
    </row>
    <row r="9" spans="1:30" x14ac:dyDescent="0.25">
      <c r="A9" s="24"/>
      <c r="B9" s="139"/>
      <c r="C9" s="140"/>
      <c r="D9" s="141"/>
      <c r="E9" s="142"/>
      <c r="F9" s="143"/>
      <c r="G9" s="140"/>
      <c r="H9" s="140"/>
      <c r="I9" s="140"/>
      <c r="J9" s="144"/>
      <c r="K9" s="144"/>
      <c r="L9" s="144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45"/>
      <c r="Y9" s="91"/>
      <c r="Z9" s="91"/>
      <c r="AA9" s="91"/>
      <c r="AB9" s="91"/>
      <c r="AC9" s="91"/>
      <c r="AD9" s="91"/>
    </row>
    <row r="10" spans="1:30" x14ac:dyDescent="0.25">
      <c r="A10" s="24"/>
      <c r="B10" s="114"/>
      <c r="C10" s="1"/>
      <c r="D10" s="114"/>
      <c r="E10" s="11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4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14"/>
      <c r="C11" s="1"/>
      <c r="D11" s="114"/>
      <c r="E11" s="11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4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14"/>
      <c r="C12" s="1"/>
      <c r="D12" s="114"/>
      <c r="E12" s="11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4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14"/>
      <c r="C13" s="1"/>
      <c r="D13" s="114"/>
      <c r="E13" s="11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4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14"/>
      <c r="C14" s="1"/>
      <c r="D14" s="114"/>
      <c r="E14" s="11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4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14"/>
      <c r="C15" s="1"/>
      <c r="D15" s="114"/>
      <c r="E15" s="11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4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14"/>
      <c r="C16" s="1"/>
      <c r="D16" s="114"/>
      <c r="E16" s="11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4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14"/>
      <c r="C17" s="1"/>
      <c r="D17" s="114"/>
      <c r="E17" s="11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4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14"/>
      <c r="C18" s="1"/>
      <c r="D18" s="114"/>
      <c r="E18" s="11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4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14"/>
      <c r="C19" s="1"/>
      <c r="D19" s="114"/>
      <c r="E19" s="11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4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14"/>
      <c r="C20" s="1"/>
      <c r="D20" s="114"/>
      <c r="E20" s="11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4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14"/>
      <c r="C21" s="1"/>
      <c r="D21" s="114"/>
      <c r="E21" s="11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4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14"/>
      <c r="C22" s="1"/>
      <c r="D22" s="114"/>
      <c r="E22" s="11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4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14"/>
      <c r="C23" s="1"/>
      <c r="D23" s="114"/>
      <c r="E23" s="11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4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14"/>
      <c r="C24" s="1"/>
      <c r="D24" s="114"/>
      <c r="E24" s="11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4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14"/>
      <c r="C25" s="1"/>
      <c r="D25" s="114"/>
      <c r="E25" s="11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4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14"/>
      <c r="C26" s="1"/>
      <c r="D26" s="114"/>
      <c r="E26" s="11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4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14"/>
      <c r="C27" s="1"/>
      <c r="D27" s="114"/>
      <c r="E27" s="11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4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14"/>
      <c r="C28" s="1"/>
      <c r="D28" s="114"/>
      <c r="E28" s="11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4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14"/>
      <c r="C29" s="1"/>
      <c r="D29" s="114"/>
      <c r="E29" s="11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4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14"/>
      <c r="C30" s="1"/>
      <c r="D30" s="114"/>
      <c r="E30" s="11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4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14"/>
      <c r="C31" s="1"/>
      <c r="D31" s="114"/>
      <c r="E31" s="11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4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14"/>
      <c r="C32" s="1"/>
      <c r="D32" s="114"/>
      <c r="E32" s="11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4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14"/>
      <c r="C33" s="1"/>
      <c r="D33" s="114"/>
      <c r="E33" s="11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4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14"/>
      <c r="C34" s="1"/>
      <c r="D34" s="114"/>
      <c r="E34" s="11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4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14"/>
      <c r="C35" s="1"/>
      <c r="D35" s="114"/>
      <c r="E35" s="11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4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14"/>
      <c r="C36" s="1"/>
      <c r="D36" s="114"/>
      <c r="E36" s="11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4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14"/>
      <c r="C37" s="1"/>
      <c r="D37" s="114"/>
      <c r="E37" s="11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4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14"/>
      <c r="C38" s="1"/>
      <c r="D38" s="114"/>
      <c r="E38" s="11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4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14"/>
      <c r="C39" s="1"/>
      <c r="D39" s="114"/>
      <c r="E39" s="11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4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14"/>
      <c r="C40" s="1"/>
      <c r="D40" s="114"/>
      <c r="E40" s="11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4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14"/>
      <c r="C41" s="1"/>
      <c r="D41" s="114"/>
      <c r="E41" s="11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4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14"/>
      <c r="C42" s="1"/>
      <c r="D42" s="114"/>
      <c r="E42" s="11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4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14"/>
      <c r="C43" s="1"/>
      <c r="D43" s="114"/>
      <c r="E43" s="11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4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14"/>
      <c r="C44" s="1"/>
      <c r="D44" s="114"/>
      <c r="E44" s="11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4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14"/>
      <c r="C45" s="1"/>
      <c r="D45" s="114"/>
      <c r="E45" s="11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4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14"/>
      <c r="C46" s="1"/>
      <c r="D46" s="114"/>
      <c r="E46" s="11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4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14"/>
      <c r="C47" s="1"/>
      <c r="D47" s="114"/>
      <c r="E47" s="11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4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14"/>
      <c r="C48" s="1"/>
      <c r="D48" s="114"/>
      <c r="E48" s="11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4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14"/>
      <c r="C49" s="1"/>
      <c r="D49" s="114"/>
      <c r="E49" s="11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4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14"/>
      <c r="C50" s="1"/>
      <c r="D50" s="114"/>
      <c r="E50" s="11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4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14"/>
      <c r="C51" s="1"/>
      <c r="D51" s="114"/>
      <c r="E51" s="11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4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14"/>
      <c r="C52" s="1"/>
      <c r="D52" s="114"/>
      <c r="E52" s="11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4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14"/>
      <c r="C53" s="1"/>
      <c r="D53" s="114"/>
      <c r="E53" s="11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4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14"/>
      <c r="C54" s="1"/>
      <c r="D54" s="114"/>
      <c r="E54" s="11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4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14"/>
      <c r="C55" s="1"/>
      <c r="D55" s="114"/>
      <c r="E55" s="11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4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14"/>
      <c r="C56" s="1"/>
      <c r="D56" s="114"/>
      <c r="E56" s="11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4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14"/>
      <c r="C57" s="1"/>
      <c r="D57" s="114"/>
      <c r="E57" s="11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4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14"/>
      <c r="C58" s="1"/>
      <c r="D58" s="114"/>
      <c r="E58" s="11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4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14"/>
      <c r="C59" s="1"/>
      <c r="D59" s="114"/>
      <c r="E59" s="11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4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14"/>
      <c r="C60" s="1"/>
      <c r="D60" s="114"/>
      <c r="E60" s="11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4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14"/>
      <c r="C61" s="1"/>
      <c r="D61" s="114"/>
      <c r="E61" s="11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4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14"/>
      <c r="C62" s="1"/>
      <c r="D62" s="114"/>
      <c r="E62" s="11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4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14"/>
      <c r="C63" s="1"/>
      <c r="D63" s="114"/>
      <c r="E63" s="11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4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14"/>
      <c r="C64" s="1"/>
      <c r="D64" s="114"/>
      <c r="E64" s="11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4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14"/>
      <c r="C65" s="1"/>
      <c r="D65" s="114"/>
      <c r="E65" s="11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4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14"/>
      <c r="C66" s="1"/>
      <c r="D66" s="114"/>
      <c r="E66" s="11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4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14"/>
      <c r="C67" s="1"/>
      <c r="D67" s="114"/>
      <c r="E67" s="11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4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14"/>
      <c r="C68" s="1"/>
      <c r="D68" s="114"/>
      <c r="E68" s="11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4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14"/>
      <c r="C69" s="1"/>
      <c r="D69" s="114"/>
      <c r="E69" s="11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4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14"/>
      <c r="C70" s="1"/>
      <c r="D70" s="114"/>
      <c r="E70" s="11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4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14"/>
      <c r="C71" s="1"/>
      <c r="D71" s="114"/>
      <c r="E71" s="11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4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14"/>
      <c r="C72" s="1"/>
      <c r="D72" s="114"/>
      <c r="E72" s="11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4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14"/>
      <c r="C73" s="1"/>
      <c r="D73" s="114"/>
      <c r="E73" s="11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4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14"/>
      <c r="C74" s="1"/>
      <c r="D74" s="114"/>
      <c r="E74" s="11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4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14"/>
      <c r="C75" s="1"/>
      <c r="D75" s="114"/>
      <c r="E75" s="11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4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14"/>
      <c r="C76" s="1"/>
      <c r="D76" s="114"/>
      <c r="E76" s="11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4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14"/>
      <c r="C77" s="1"/>
      <c r="D77" s="114"/>
      <c r="E77" s="11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4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14"/>
      <c r="C78" s="1"/>
      <c r="D78" s="114"/>
      <c r="E78" s="11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4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14"/>
      <c r="C79" s="1"/>
      <c r="D79" s="114"/>
      <c r="E79" s="11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4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14"/>
      <c r="C80" s="1"/>
      <c r="D80" s="114"/>
      <c r="E80" s="11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4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14"/>
      <c r="C81" s="1"/>
      <c r="D81" s="114"/>
      <c r="E81" s="11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4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14"/>
      <c r="C82" s="1"/>
      <c r="D82" s="114"/>
      <c r="E82" s="11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4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14"/>
      <c r="C83" s="1"/>
      <c r="D83" s="114"/>
      <c r="E83" s="11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4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14"/>
      <c r="C84" s="1"/>
      <c r="D84" s="114"/>
      <c r="E84" s="11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4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14"/>
      <c r="C85" s="1"/>
      <c r="D85" s="114"/>
      <c r="E85" s="11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4"/>
      <c r="X85" s="1"/>
      <c r="Y85" s="91"/>
      <c r="Z85" s="91"/>
      <c r="AA85" s="91"/>
      <c r="AB85" s="91"/>
      <c r="AC85" s="91"/>
      <c r="AD8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2019-02-13T09:51:29Z</dcterms:modified>
</cp:coreProperties>
</file>